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 defaultThemeVersion="124226"/>
  <xr:revisionPtr revIDLastSave="0" documentId="8_{528DD7AA-4FB4-479D-AF96-22B85C97118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Смета 22-23 гг" sheetId="4" r:id="rId1"/>
    <sheet name="ФЭО 22-23 ггг" sheetId="8" r:id="rId2"/>
    <sheet name="Взносы и плата на 22-23 гг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7" i="8" l="1"/>
  <c r="D16" i="4"/>
  <c r="D15" i="4"/>
  <c r="D22" i="4"/>
  <c r="C26" i="4" l="1"/>
  <c r="D24" i="4" l="1"/>
  <c r="C13" i="4" l="1"/>
  <c r="C19" i="4"/>
  <c r="C14" i="4"/>
  <c r="C18" i="4" l="1"/>
  <c r="C25" i="4" l="1"/>
  <c r="C21" i="4"/>
  <c r="C17" i="4"/>
  <c r="C12" i="4"/>
  <c r="C11" i="4"/>
  <c r="D23" i="4"/>
  <c r="D29" i="4" s="1"/>
  <c r="C29" i="4" l="1"/>
</calcChain>
</file>

<file path=xl/sharedStrings.xml><?xml version="1.0" encoding="utf-8"?>
<sst xmlns="http://schemas.openxmlformats.org/spreadsheetml/2006/main" count="119" uniqueCount="106">
  <si>
    <t>Вывоз мусора</t>
  </si>
  <si>
    <t>Чистка дорог зимой</t>
  </si>
  <si>
    <t>Окашивание дорог в летний период</t>
  </si>
  <si>
    <t>Непредвиденные расходы</t>
  </si>
  <si>
    <t>Внешнее освещение (50 Вт х 30 столбов)</t>
  </si>
  <si>
    <t>Расходы на связь</t>
  </si>
  <si>
    <t>в год</t>
  </si>
  <si>
    <t>в месяц</t>
  </si>
  <si>
    <t>Потери эл. энергии от общего потребления (7%)</t>
  </si>
  <si>
    <t>Услуги банка</t>
  </si>
  <si>
    <t>Начисления на зарплату (ФОТ)</t>
  </si>
  <si>
    <t>ФСС-травматизм  0,2%</t>
  </si>
  <si>
    <t>ФСС временная нетрудоспособность-2,9 %</t>
  </si>
  <si>
    <t>Мед.страхование-5,1 %</t>
  </si>
  <si>
    <t>ПФР-22,00%</t>
  </si>
  <si>
    <t xml:space="preserve">ЖКХ в сторожке </t>
  </si>
  <si>
    <t>руб.</t>
  </si>
  <si>
    <t>с 01.09.2021г. было израсходовано эл. энергии на сумму в том числе 7% потерь</t>
  </si>
  <si>
    <t>Услуги сторожа</t>
  </si>
  <si>
    <t>Расходы за Сайт "Sntrepka.ru"</t>
  </si>
  <si>
    <t xml:space="preserve">Хознужды </t>
  </si>
  <si>
    <t>№ п/п</t>
  </si>
  <si>
    <t>Ежемесячная плата для лиц, не являющихся членами СНТ "Репка"</t>
  </si>
  <si>
    <t>II</t>
  </si>
  <si>
    <t>РАСХОДОВАНИЕ ДЕНЕЖНЫХ СРЕДСТВ</t>
  </si>
  <si>
    <t>Наименование статьи расходов</t>
  </si>
  <si>
    <t>1.</t>
  </si>
  <si>
    <r>
      <t>Оплата труда:</t>
    </r>
    <r>
      <rPr>
        <sz val="10"/>
        <color theme="1"/>
        <rFont val="Times New Roman"/>
        <family val="1"/>
        <charset val="204"/>
      </rPr>
      <t xml:space="preserve"> Председатель</t>
    </r>
  </si>
  <si>
    <t>2.</t>
  </si>
  <si>
    <t>5 500,00р.</t>
  </si>
  <si>
    <t>50,00р.</t>
  </si>
  <si>
    <t>725,00р.</t>
  </si>
  <si>
    <t>1 275,00р.</t>
  </si>
  <si>
    <t>3.</t>
  </si>
  <si>
    <t>4.</t>
  </si>
  <si>
    <t>Освещение территории необходимо, как элемент безопасности. Фактически уличное освещение (оплата за год) составила 25350 рубля, итого в месяц 2112,5 руб. </t>
  </si>
  <si>
    <t>5.</t>
  </si>
  <si>
    <t>6.</t>
  </si>
  <si>
    <t>Чистка дорог зимой с учетом скидок и договоренностей из расчета 2021-2022 года составила 45000 руб.</t>
  </si>
  <si>
    <t>Фактически в предыдущие снежные зимы чистка снега производилась от 3 до 5 раз за сезон. Стоимость очистки зависит от типа техники, которая свободна на момент заказа. Цены рыночные, устанавливаются исполнителем самостоятельно. Планируемая стоимость за сезон - 5 раз по 9 000 рублей = 45 000 рублей.</t>
  </si>
  <si>
    <t>7.</t>
  </si>
  <si>
    <t>ЖКХ в сторожке</t>
  </si>
  <si>
    <t>Потребление электричества в сторожке (в среднем по году) составляет 150 кВт в месяц.</t>
  </si>
  <si>
    <t>8.</t>
  </si>
  <si>
    <t>9.</t>
  </si>
  <si>
    <t>Выплата заработной платы сторожу-смотрителю предусмотрена ежемесячно в размере 18 000  рублей при условии выполнении целевых показателей: отсутствие краж и умышленного повреждения имущества общего пользования на территории товарищества, своевременное информирование председателя и членов правления обо всех инцидентах на территории товарищества, выполнение текущих поручений председателя в рамках должностной инструкции сторожа-смотрителя.</t>
  </si>
  <si>
    <t>10.</t>
  </si>
  <si>
    <t>Фактически в предыдущем сезоне окашивание производилось 1 раз стоимостью 16960 руб. и то только въездной дороги до СНТ, но необходимо проводить и внутри СНТ (примерная стоимость 7 000 руб).</t>
  </si>
  <si>
    <t>Планируется в следующем году произвести окос 2 раза, что составляет:</t>
  </si>
  <si>
    <t>(16900+7000)*2 = 47920 руб.</t>
  </si>
  <si>
    <t>11.</t>
  </si>
  <si>
    <t xml:space="preserve">Расходы на связь GSM (шлагбаум) </t>
  </si>
  <si>
    <t>12.</t>
  </si>
  <si>
    <t>13.</t>
  </si>
  <si>
    <t>Непредвиденные расходы:</t>
  </si>
  <si>
    <t>В начале года невозможно предусмотреть все затраты, которые могут возникнуть впоследствии. Обычно применяется к данной статье коэффициент 5-10% от запланированных расходов. В предыдущие периоды (за 5 лет) фактические непредвиденные расходы СНТ составляли в среднем 150 000 рублей в год. </t>
  </si>
  <si>
    <r>
      <t>Кроме того, в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связи с тем, что передача показаний в АО «Мосэнергосбыт» за потребленную в течении месяца электроэнергию, учтенную общим электросчетчиком  СНТ «Репка» происходит до 25 числа месяца, а оплата садоводами производится после окончания месяца, на отчетную дату не всегда есть средства на р/с для оплаты счета АО «Мосэнергосбыт» (средний расход по счету за прошедший сезон составляет 165 000 рублей, максимальный счет (в зимний период) – 275 000 рублей).</t>
    </r>
  </si>
  <si>
    <t>Кроме того, согласно Положения об электроснабжении СНТ «Репка» (утверждено Общим собранием) оплата потребленной электроэнергии Абонентами должна производиться ежемесячно, однако часть членов СНТ оплачивает за потребленную электроэнергию нерегулярно, 1-2 раза в год. Согласно договора энергоснабжения с АО "Мосэнергосбыт" на продажу Абоненту (СНТ "Репка") электроэнергии, в случае ненадлежащего исполнения Абонентом СНТ «Репка» обязательств по оплате электроэнергии, если это привело к образованию задолженности Абонента сроком 1 месяц, МЭС имеет право: Согласно договора начислить Абоненту пени за каждый день просрочки; согласно п.6.2 договора МЭС вправе ввести ограничения режима потребления электроэнергии. </t>
  </si>
  <si>
    <t>14.</t>
  </si>
  <si>
    <t xml:space="preserve">Хознужды: </t>
  </si>
  <si>
    <r>
      <t xml:space="preserve">- </t>
    </r>
    <r>
      <rPr>
        <sz val="10"/>
        <color theme="1"/>
        <rFont val="Times New Roman"/>
        <family val="1"/>
        <charset val="204"/>
      </rPr>
      <t>приобретение канц. товаров- 1000 рублей,</t>
    </r>
  </si>
  <si>
    <t>- нотариальное заверение документов (устав) - 3400 рублей,</t>
  </si>
  <si>
    <t xml:space="preserve">- за оформление электронной подписи – 2000 рублей АО(ПФ)СКБ Контур + 1300 рублей Банк; </t>
  </si>
  <si>
    <t xml:space="preserve">- почтовые расходы – 8000 руб. (20 отправлений по 400 руб.), </t>
  </si>
  <si>
    <t>- оплата госпошлин – 7000 руб.</t>
  </si>
  <si>
    <t xml:space="preserve">- приобретение ламп на замену для фонарей уличного освещения –7500 рублей (15 штук по 500 рублей); </t>
  </si>
  <si>
    <t>-приобретение фонарей или ремонт перегоревших светодиодных светильников 2800 рублей (2 штуки по 1400 рублей).</t>
  </si>
  <si>
    <t>- приобретение инвентаря и запчастей, масла, бензина для косы, газ для баллона, и другие технические нужды -15 000 руб.</t>
  </si>
  <si>
    <t>Итого планируется потратить 48 000 руб. в год.</t>
  </si>
  <si>
    <t>15.</t>
  </si>
  <si>
    <t xml:space="preserve">Услуги банка составляют 578 руб. в месяц, плюс платежи в другие банки (за 1 платеж 78 руб.), плюс еще начисления за переводы физическим лицам - итого составляет 1000 руб. в месяц. </t>
  </si>
  <si>
    <r>
      <t>Ямочный ремонт дорожного покрытия в СНТ, покрытие местами слоем асфальтной крошки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полотна дороги СНТ. Услуги грейдера.</t>
    </r>
  </si>
  <si>
    <t>Сумма определена на основании затрат прошлых периодов.</t>
  </si>
  <si>
    <r>
      <t>Ямочный ремонт дорожного покрытия в СНТ, покрытие местами слоем асфальтной крошки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полотна дороги СНТ. Сумма определена на основании затрат прошлых периодов.</t>
    </r>
  </si>
  <si>
    <t>ИТОГО РАСХОДОВ:</t>
  </si>
  <si>
    <t>Наименование статей расходов:</t>
  </si>
  <si>
    <t>Сумма, руб. в мес.</t>
  </si>
  <si>
    <t>наименование платежа</t>
  </si>
  <si>
    <t>срок оплаты</t>
  </si>
  <si>
    <t>размер платежа</t>
  </si>
  <si>
    <t>При взыскании платежей будут взыскиваться проценты за пользование чужими денежными средствами (ст. 395 ГК РФ)</t>
  </si>
  <si>
    <t xml:space="preserve">При неуплате взносов в течение более двух месяцев членство в СНТ "Репка" может быть прекращено принудительно </t>
  </si>
  <si>
    <t xml:space="preserve">Членские взносы </t>
  </si>
  <si>
    <t>ВНИМАНИЕ!</t>
  </si>
  <si>
    <t>Приложение № ___  к Протоколу Общего собрания членов СНТ "Репка" от 29.10.2022</t>
  </si>
  <si>
    <t>16.</t>
  </si>
  <si>
    <t>17.</t>
  </si>
  <si>
    <t>18.</t>
  </si>
  <si>
    <r>
      <t>Оплата по договору об оказании бухгалтерского обслуживания с "</t>
    </r>
    <r>
      <rPr>
        <sz val="10"/>
        <color theme="1"/>
        <rFont val="Times New Roman"/>
        <family val="1"/>
        <charset val="204"/>
      </rPr>
      <t>1 С БухОбслуживание"</t>
    </r>
    <r>
      <rPr>
        <sz val="10"/>
        <color rgb="FF000000"/>
        <rFont val="Times New Roman"/>
        <family val="1"/>
        <charset val="204"/>
      </rPr>
      <t xml:space="preserve"> </t>
    </r>
  </si>
  <si>
    <t>Оплата труда с НДФЛ председателя</t>
  </si>
  <si>
    <t>Заключен договор с Региональным оператором ООО «Сергиево-Посадский региональный оператор» № СПРО-2019-0010156 от 27.06.2019 года на вывоз и утилизацию ТКО (твердые коммунальные отходы).  Фактический объем вывозимого мусора с территории товарищества соответствует утвержденным нормам накопления в течение года. Стоимость одного контейнера составляет 7600 руб. В среднем в год 29 контейнеров вывозится, что соответствует плате 15690 руб. в месяц.</t>
  </si>
  <si>
    <t>Услуги Бухгалтерские</t>
  </si>
  <si>
    <t>.</t>
  </si>
  <si>
    <t>Таким образом, невозможность своевременной оплаты МЭС по выставленным счетам и санкции за неплатежи нарушают интересы большинства членов СНТ. Резерв на недобор по улицам включен в смету по факту предыдущих лет в размере = 144 000 руб</t>
  </si>
  <si>
    <t xml:space="preserve">Вырубка (кронирование) деревьев вдоль линии электроснабжения 53 500 руб при условии вырубки (кронировании) 20 деревьев </t>
  </si>
  <si>
    <t xml:space="preserve">СНТ "Репка" Приходно-расходная смета на период с 01.11.2022  по 01.11.2023 </t>
  </si>
  <si>
    <t>Ремонт подъездной дороги СНТ (2000 метров)</t>
  </si>
  <si>
    <t>Ремонт центральной дороги СНТ (900 метров)</t>
  </si>
  <si>
    <t>Взнос на оплату налога на ЗОП</t>
  </si>
  <si>
    <t>Взнос на ремонт центральной дороги СНТ (900 метров)</t>
  </si>
  <si>
    <t>Взнос на ремонт подъездной дороги СНТ (2000 метров)</t>
  </si>
  <si>
    <t>ежемесячно, не позднее 10  числа каждого оплачиваемого месяца (возможна оплата вперед за несколько месяцев)</t>
  </si>
  <si>
    <t>Расходы за счет членских взносов и ежемесячной платы в СНТ «Репка», в том числе и для лиц, не являющихся членами СНТ «Репка»</t>
  </si>
  <si>
    <t>Размер взносов и платежей в СНТ «Репка», в том числе и для лиц, не являющихся членами СНТ «Репка», на основании приходно-расходной сметы и финансово-экономичсекого обоснования СНТ "Репка" на период с 01.11.2022 по 01.11.2023</t>
  </si>
  <si>
    <t>Финансово-экономическое обоснование размера взносов для членов СНТ "Репка" и платы для лиц, не являющихся членами СНТ "Репка" на период с 01.09.2022 по 01.09.2023</t>
  </si>
  <si>
    <t>1383747 руб. из них 90526 руб. итого: 7543,49 руб. в месяц.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</si>
</sst>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₽&quot;"/>
    <numFmt numFmtId="165" formatCode="#,##0.00\ _₽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105">
    <xf numFmtId="0" fontId="0" fillId="0" borderId="0" xfId="0"/>
    <xf numFmtId="0" fontId="1" fillId="0" borderId="1" xfId="0" applyFont="1" applyBorder="1"/>
    <xf numFmtId="0" fontId="1" fillId="0" borderId="0" xfId="0" applyFont="1"/>
    <xf numFmtId="4" fontId="1" fillId="0" borderId="1" xfId="0" applyNumberFormat="1" applyFont="1" applyBorder="1"/>
    <xf numFmtId="4" fontId="1" fillId="0" borderId="2" xfId="0" applyNumberFormat="1" applyFont="1" applyBorder="1"/>
    <xf numFmtId="0" fontId="1" fillId="0" borderId="6" xfId="0" applyFont="1" applyBorder="1" applyAlignment="1">
      <alignment horizontal="center"/>
    </xf>
    <xf numFmtId="4" fontId="1" fillId="0" borderId="5" xfId="0" applyNumberFormat="1" applyFont="1" applyBorder="1"/>
    <xf numFmtId="4" fontId="1" fillId="0" borderId="7" xfId="0" applyNumberFormat="1" applyFont="1" applyBorder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/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2" fillId="2" borderId="24" xfId="0" applyFont="1" applyFill="1" applyBorder="1" applyAlignment="1">
      <alignment horizontal="center"/>
    </xf>
    <xf numFmtId="0" fontId="1" fillId="0" borderId="2" xfId="0" applyFont="1" applyBorder="1"/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" xfId="0" applyFont="1" applyBorder="1"/>
    <xf numFmtId="4" fontId="1" fillId="0" borderId="3" xfId="0" applyNumberFormat="1" applyFont="1" applyBorder="1"/>
    <xf numFmtId="4" fontId="2" fillId="3" borderId="29" xfId="0" applyNumberFormat="1" applyFont="1" applyFill="1" applyBorder="1"/>
    <xf numFmtId="4" fontId="2" fillId="3" borderId="30" xfId="0" applyNumberFormat="1" applyFont="1" applyFill="1" applyBorder="1"/>
    <xf numFmtId="0" fontId="1" fillId="0" borderId="1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165" fontId="8" fillId="0" borderId="38" xfId="0" applyNumberFormat="1" applyFont="1" applyBorder="1" applyAlignment="1">
      <alignment horizontal="right" vertical="center" wrapText="1"/>
    </xf>
    <xf numFmtId="0" fontId="6" fillId="0" borderId="37" xfId="0" applyFont="1" applyBorder="1" applyAlignment="1">
      <alignment horizontal="right" vertical="center" wrapText="1"/>
    </xf>
    <xf numFmtId="165" fontId="12" fillId="0" borderId="1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165" fontId="1" fillId="0" borderId="0" xfId="0" applyNumberFormat="1" applyFont="1" applyBorder="1"/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/>
    <xf numFmtId="0" fontId="1" fillId="0" borderId="2" xfId="0" applyFont="1" applyBorder="1" applyAlignment="1">
      <alignment wrapText="1"/>
    </xf>
    <xf numFmtId="165" fontId="1" fillId="0" borderId="2" xfId="0" applyNumberFormat="1" applyFont="1" applyBorder="1"/>
    <xf numFmtId="0" fontId="2" fillId="3" borderId="1" xfId="0" applyFont="1" applyFill="1" applyBorder="1" applyAlignment="1">
      <alignment horizontal="center"/>
    </xf>
    <xf numFmtId="164" fontId="1" fillId="0" borderId="0" xfId="0" applyNumberFormat="1" applyFont="1"/>
    <xf numFmtId="0" fontId="0" fillId="0" borderId="0" xfId="0" applyAlignment="1">
      <alignment vertical="justify"/>
    </xf>
    <xf numFmtId="165" fontId="8" fillId="0" borderId="47" xfId="0" applyNumberFormat="1" applyFont="1" applyBorder="1" applyAlignment="1">
      <alignment vertical="center" wrapText="1"/>
    </xf>
    <xf numFmtId="0" fontId="0" fillId="0" borderId="46" xfId="0" applyBorder="1" applyAlignment="1">
      <alignment horizontal="right" vertic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right"/>
    </xf>
    <xf numFmtId="0" fontId="2" fillId="3" borderId="29" xfId="0" applyFont="1" applyFill="1" applyBorder="1" applyAlignment="1">
      <alignment horizontal="right"/>
    </xf>
    <xf numFmtId="0" fontId="2" fillId="3" borderId="6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right" vertical="center" wrapText="1"/>
    </xf>
    <xf numFmtId="0" fontId="6" fillId="0" borderId="37" xfId="0" applyFont="1" applyBorder="1" applyAlignment="1">
      <alignment horizontal="right" vertical="center" wrapText="1"/>
    </xf>
    <xf numFmtId="0" fontId="7" fillId="0" borderId="20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165" fontId="8" fillId="0" borderId="40" xfId="0" applyNumberFormat="1" applyFont="1" applyBorder="1" applyAlignment="1">
      <alignment horizontal="right" vertical="center" wrapText="1"/>
    </xf>
    <xf numFmtId="165" fontId="8" fillId="0" borderId="43" xfId="0" applyNumberFormat="1" applyFont="1" applyBorder="1" applyAlignment="1">
      <alignment horizontal="right" vertical="center" wrapText="1"/>
    </xf>
    <xf numFmtId="0" fontId="6" fillId="0" borderId="23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wrapText="1"/>
    </xf>
    <xf numFmtId="0" fontId="0" fillId="4" borderId="34" xfId="0" applyFill="1" applyBorder="1" applyAlignment="1">
      <alignment horizont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6" fillId="0" borderId="41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165" fontId="8" fillId="0" borderId="42" xfId="0" applyNumberFormat="1" applyFont="1" applyBorder="1" applyAlignment="1">
      <alignment horizontal="right" vertical="center" wrapText="1"/>
    </xf>
    <xf numFmtId="0" fontId="7" fillId="0" borderId="22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23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39" xfId="0" applyFont="1" applyBorder="1" applyAlignment="1">
      <alignment horizontal="right" vertical="justify" wrapText="1"/>
    </xf>
    <xf numFmtId="0" fontId="6" fillId="0" borderId="37" xfId="0" applyFont="1" applyBorder="1" applyAlignment="1">
      <alignment horizontal="right" vertical="justify" wrapText="1"/>
    </xf>
    <xf numFmtId="0" fontId="7" fillId="0" borderId="20" xfId="0" applyFont="1" applyBorder="1" applyAlignment="1">
      <alignment horizontal="right" vertical="justify" wrapText="1"/>
    </xf>
    <xf numFmtId="0" fontId="7" fillId="0" borderId="21" xfId="0" applyFont="1" applyBorder="1" applyAlignment="1">
      <alignment horizontal="right" vertical="justify" wrapText="1"/>
    </xf>
    <xf numFmtId="165" fontId="8" fillId="0" borderId="40" xfId="0" applyNumberFormat="1" applyFont="1" applyBorder="1" applyAlignment="1">
      <alignment horizontal="right" vertical="justify" wrapText="1"/>
    </xf>
    <xf numFmtId="165" fontId="8" fillId="0" borderId="43" xfId="0" applyNumberFormat="1" applyFont="1" applyBorder="1" applyAlignment="1">
      <alignment horizontal="right" vertical="justify" wrapText="1"/>
    </xf>
    <xf numFmtId="0" fontId="6" fillId="0" borderId="23" xfId="0" applyFont="1" applyBorder="1" applyAlignment="1">
      <alignment horizontal="right" vertical="justify" wrapText="1"/>
    </xf>
    <xf numFmtId="0" fontId="6" fillId="0" borderId="13" xfId="0" applyFont="1" applyBorder="1" applyAlignment="1">
      <alignment horizontal="right" vertical="justify" wrapText="1"/>
    </xf>
    <xf numFmtId="0" fontId="6" fillId="0" borderId="22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right" vertical="center" wrapText="1"/>
    </xf>
    <xf numFmtId="0" fontId="5" fillId="0" borderId="45" xfId="0" applyFont="1" applyBorder="1" applyAlignment="1">
      <alignment horizontal="right" vertical="center" wrapText="1"/>
    </xf>
    <xf numFmtId="0" fontId="0" fillId="0" borderId="48" xfId="0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 applyBorder="1" applyAlignment="1"/>
    <xf numFmtId="0" fontId="5" fillId="0" borderId="0" xfId="0" applyFont="1" applyAlignment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9"/>
  <sheetViews>
    <sheetView tabSelected="1" workbookViewId="0">
      <selection activeCell="D29" sqref="D29"/>
    </sheetView>
  </sheetViews>
  <sheetFormatPr defaultColWidth="9.140625" defaultRowHeight="15.75" x14ac:dyDescent="0.25"/>
  <cols>
    <col min="1" max="1" width="8.42578125" style="2" customWidth="1"/>
    <col min="2" max="2" width="73.42578125" style="2" customWidth="1"/>
    <col min="3" max="3" width="22.42578125" style="2" customWidth="1"/>
    <col min="4" max="4" width="15" style="2" customWidth="1"/>
    <col min="5" max="5" width="9.140625" style="2"/>
    <col min="6" max="6" width="13.140625" style="2" bestFit="1" customWidth="1"/>
    <col min="7" max="16384" width="9.140625" style="2"/>
  </cols>
  <sheetData>
    <row r="1" spans="1:6" x14ac:dyDescent="0.25">
      <c r="C1" s="50" t="s">
        <v>84</v>
      </c>
      <c r="D1" s="50"/>
    </row>
    <row r="2" spans="1:6" x14ac:dyDescent="0.25">
      <c r="C2" s="50"/>
      <c r="D2" s="50"/>
    </row>
    <row r="3" spans="1:6" x14ac:dyDescent="0.25">
      <c r="C3" s="50"/>
      <c r="D3" s="50"/>
    </row>
    <row r="4" spans="1:6" x14ac:dyDescent="0.25">
      <c r="C4" s="50"/>
      <c r="D4" s="50"/>
    </row>
    <row r="6" spans="1:6" ht="18.75" x14ac:dyDescent="0.3">
      <c r="A6" s="51" t="s">
        <v>95</v>
      </c>
      <c r="B6" s="52"/>
      <c r="C6" s="52"/>
      <c r="D6" s="52"/>
    </row>
    <row r="7" spans="1:6" ht="16.5" thickBot="1" x14ac:dyDescent="0.3"/>
    <row r="8" spans="1:6" x14ac:dyDescent="0.25">
      <c r="A8" s="13" t="s">
        <v>23</v>
      </c>
      <c r="B8" s="42" t="s">
        <v>24</v>
      </c>
      <c r="C8" s="42"/>
      <c r="D8" s="43"/>
    </row>
    <row r="9" spans="1:6" x14ac:dyDescent="0.25">
      <c r="A9" s="46" t="s">
        <v>21</v>
      </c>
      <c r="B9" s="48" t="s">
        <v>25</v>
      </c>
      <c r="C9" s="15" t="s">
        <v>6</v>
      </c>
      <c r="D9" s="17" t="s">
        <v>7</v>
      </c>
    </row>
    <row r="10" spans="1:6" x14ac:dyDescent="0.25">
      <c r="A10" s="47"/>
      <c r="B10" s="49"/>
      <c r="C10" s="16" t="s">
        <v>16</v>
      </c>
      <c r="D10" s="18" t="s">
        <v>16</v>
      </c>
    </row>
    <row r="11" spans="1:6" x14ac:dyDescent="0.25">
      <c r="A11" s="5">
        <v>1</v>
      </c>
      <c r="B11" s="1" t="s">
        <v>89</v>
      </c>
      <c r="C11" s="4">
        <f t="shared" ref="C11:C21" si="0">D11*12</f>
        <v>300000</v>
      </c>
      <c r="D11" s="6">
        <v>25000</v>
      </c>
      <c r="F11" s="38"/>
    </row>
    <row r="12" spans="1:6" x14ac:dyDescent="0.25">
      <c r="A12" s="5">
        <v>2</v>
      </c>
      <c r="B12" s="1" t="s">
        <v>10</v>
      </c>
      <c r="C12" s="3">
        <f t="shared" si="0"/>
        <v>90600</v>
      </c>
      <c r="D12" s="7">
        <v>7550</v>
      </c>
      <c r="F12" s="38"/>
    </row>
    <row r="13" spans="1:6" x14ac:dyDescent="0.25">
      <c r="A13" s="5">
        <v>3</v>
      </c>
      <c r="B13" s="1" t="s">
        <v>8</v>
      </c>
      <c r="C13" s="3">
        <f>D13*12</f>
        <v>90521.88</v>
      </c>
      <c r="D13" s="7">
        <v>7543.49</v>
      </c>
      <c r="F13" s="38"/>
    </row>
    <row r="14" spans="1:6" x14ac:dyDescent="0.25">
      <c r="A14" s="5">
        <v>4</v>
      </c>
      <c r="B14" s="1" t="s">
        <v>4</v>
      </c>
      <c r="C14" s="3">
        <f t="shared" si="0"/>
        <v>25350</v>
      </c>
      <c r="D14" s="7">
        <v>2112.5</v>
      </c>
      <c r="F14" s="38"/>
    </row>
    <row r="15" spans="1:6" x14ac:dyDescent="0.25">
      <c r="A15" s="5">
        <v>5</v>
      </c>
      <c r="B15" s="1" t="s">
        <v>0</v>
      </c>
      <c r="C15" s="3">
        <v>220000</v>
      </c>
      <c r="D15" s="7">
        <f>SUM(C15/12)</f>
        <v>18333.333333333332</v>
      </c>
      <c r="F15" s="38"/>
    </row>
    <row r="16" spans="1:6" x14ac:dyDescent="0.25">
      <c r="A16" s="5">
        <v>6</v>
      </c>
      <c r="B16" s="1" t="s">
        <v>1</v>
      </c>
      <c r="C16" s="3">
        <v>47700</v>
      </c>
      <c r="D16" s="7">
        <f>SUM(C16/12)</f>
        <v>3975</v>
      </c>
      <c r="F16" s="38"/>
    </row>
    <row r="17" spans="1:6" x14ac:dyDescent="0.25">
      <c r="A17" s="5">
        <v>7</v>
      </c>
      <c r="B17" s="1" t="s">
        <v>15</v>
      </c>
      <c r="C17" s="3">
        <f t="shared" si="0"/>
        <v>10800</v>
      </c>
      <c r="D17" s="7">
        <v>900</v>
      </c>
      <c r="F17" s="38"/>
    </row>
    <row r="18" spans="1:6" x14ac:dyDescent="0.25">
      <c r="A18" s="5">
        <v>8</v>
      </c>
      <c r="B18" s="1" t="s">
        <v>91</v>
      </c>
      <c r="C18" s="3">
        <f t="shared" si="0"/>
        <v>120000</v>
      </c>
      <c r="D18" s="7">
        <v>10000</v>
      </c>
      <c r="F18" s="38"/>
    </row>
    <row r="19" spans="1:6" x14ac:dyDescent="0.25">
      <c r="A19" s="5">
        <v>9</v>
      </c>
      <c r="B19" s="1" t="s">
        <v>18</v>
      </c>
      <c r="C19" s="3">
        <f t="shared" si="0"/>
        <v>216000</v>
      </c>
      <c r="D19" s="7">
        <v>18000</v>
      </c>
      <c r="F19" s="38"/>
    </row>
    <row r="20" spans="1:6" x14ac:dyDescent="0.25">
      <c r="A20" s="5">
        <v>10</v>
      </c>
      <c r="B20" s="1" t="s">
        <v>2</v>
      </c>
      <c r="C20" s="3">
        <v>47920</v>
      </c>
      <c r="D20" s="7">
        <v>3993.33</v>
      </c>
      <c r="F20" s="38"/>
    </row>
    <row r="21" spans="1:6" x14ac:dyDescent="0.25">
      <c r="A21" s="5">
        <v>11</v>
      </c>
      <c r="B21" s="1" t="s">
        <v>5</v>
      </c>
      <c r="C21" s="3">
        <f t="shared" si="0"/>
        <v>2400</v>
      </c>
      <c r="D21" s="7">
        <v>200</v>
      </c>
      <c r="F21" s="38"/>
    </row>
    <row r="22" spans="1:6" x14ac:dyDescent="0.25">
      <c r="A22" s="5">
        <v>12</v>
      </c>
      <c r="B22" s="1" t="s">
        <v>19</v>
      </c>
      <c r="C22" s="3">
        <v>700</v>
      </c>
      <c r="D22" s="7">
        <f>SUM(C22/12)</f>
        <v>58.333333333333336</v>
      </c>
      <c r="F22" s="38"/>
    </row>
    <row r="23" spans="1:6" x14ac:dyDescent="0.25">
      <c r="A23" s="5">
        <v>13</v>
      </c>
      <c r="B23" s="1" t="s">
        <v>3</v>
      </c>
      <c r="C23" s="3">
        <v>197500</v>
      </c>
      <c r="D23" s="7">
        <f>SUM(C23/12)</f>
        <v>16458.333333333332</v>
      </c>
      <c r="F23" s="38"/>
    </row>
    <row r="24" spans="1:6" x14ac:dyDescent="0.25">
      <c r="A24" s="5">
        <v>14</v>
      </c>
      <c r="B24" s="1" t="s">
        <v>20</v>
      </c>
      <c r="C24" s="3">
        <v>48000</v>
      </c>
      <c r="D24" s="7">
        <f>SUM(C24/12)</f>
        <v>4000</v>
      </c>
      <c r="F24" s="38"/>
    </row>
    <row r="25" spans="1:6" x14ac:dyDescent="0.25">
      <c r="A25" s="5">
        <v>15</v>
      </c>
      <c r="B25" s="1" t="s">
        <v>9</v>
      </c>
      <c r="C25" s="3">
        <f>D25*12</f>
        <v>12000</v>
      </c>
      <c r="D25" s="7">
        <v>1000</v>
      </c>
      <c r="F25" s="38"/>
    </row>
    <row r="26" spans="1:6" x14ac:dyDescent="0.25">
      <c r="A26" s="5">
        <v>16</v>
      </c>
      <c r="B26" s="24" t="s">
        <v>97</v>
      </c>
      <c r="C26" s="3">
        <f>SUM(D26*12)</f>
        <v>73125.119999999995</v>
      </c>
      <c r="D26" s="7">
        <v>6093.76</v>
      </c>
      <c r="F26" s="38"/>
    </row>
    <row r="27" spans="1:6" x14ac:dyDescent="0.25">
      <c r="A27" s="5">
        <v>17</v>
      </c>
      <c r="B27" s="8" t="s">
        <v>96</v>
      </c>
      <c r="C27" s="3">
        <v>100000</v>
      </c>
      <c r="D27" s="7">
        <v>8333.34</v>
      </c>
      <c r="F27" s="38"/>
    </row>
    <row r="28" spans="1:6" ht="16.5" thickBot="1" x14ac:dyDescent="0.3">
      <c r="A28" s="19">
        <v>18</v>
      </c>
      <c r="B28" s="20" t="s">
        <v>98</v>
      </c>
      <c r="C28" s="21">
        <v>85603</v>
      </c>
      <c r="D28" s="7">
        <v>7133.58</v>
      </c>
      <c r="F28" s="38"/>
    </row>
    <row r="29" spans="1:6" ht="16.5" thickBot="1" x14ac:dyDescent="0.3">
      <c r="A29" s="44" t="s">
        <v>74</v>
      </c>
      <c r="B29" s="45"/>
      <c r="C29" s="22">
        <f>SUM(C11:C28)</f>
        <v>1688220</v>
      </c>
      <c r="D29" s="23">
        <f>SUM(D11:D28)</f>
        <v>140684.99999999997</v>
      </c>
      <c r="F29" s="38"/>
    </row>
  </sheetData>
  <mergeCells count="6">
    <mergeCell ref="B8:D8"/>
    <mergeCell ref="A29:B29"/>
    <mergeCell ref="A9:A10"/>
    <mergeCell ref="B9:B10"/>
    <mergeCell ref="C1:D4"/>
    <mergeCell ref="A6:D6"/>
  </mergeCells>
  <pageMargins left="0.7" right="0.7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57"/>
  <sheetViews>
    <sheetView topLeftCell="A13" zoomScaleNormal="100" workbookViewId="0">
      <selection activeCell="B17" sqref="B17:C17"/>
    </sheetView>
  </sheetViews>
  <sheetFormatPr defaultRowHeight="15" x14ac:dyDescent="0.25"/>
  <cols>
    <col min="1" max="1" width="7.28515625" customWidth="1"/>
    <col min="2" max="2" width="38" customWidth="1"/>
    <col min="3" max="3" width="72.5703125" customWidth="1"/>
    <col min="4" max="4" width="21" customWidth="1"/>
  </cols>
  <sheetData>
    <row r="1" spans="1:4" x14ac:dyDescent="0.25">
      <c r="C1" s="53" t="s">
        <v>84</v>
      </c>
      <c r="D1" s="53"/>
    </row>
    <row r="2" spans="1:4" x14ac:dyDescent="0.25">
      <c r="C2" s="53"/>
      <c r="D2" s="53"/>
    </row>
    <row r="3" spans="1:4" x14ac:dyDescent="0.25">
      <c r="C3" s="53"/>
      <c r="D3" s="53"/>
    </row>
    <row r="4" spans="1:4" x14ac:dyDescent="0.25">
      <c r="C4" s="53"/>
      <c r="D4" s="53"/>
    </row>
    <row r="5" spans="1:4" ht="15.75" thickBot="1" x14ac:dyDescent="0.3">
      <c r="A5" s="54" t="s">
        <v>104</v>
      </c>
      <c r="B5" s="55"/>
      <c r="C5" s="55"/>
      <c r="D5" s="55"/>
    </row>
    <row r="6" spans="1:4" ht="15.75" thickBot="1" x14ac:dyDescent="0.3">
      <c r="A6" s="66" t="s">
        <v>102</v>
      </c>
      <c r="B6" s="67"/>
      <c r="C6" s="67"/>
      <c r="D6" s="68"/>
    </row>
    <row r="7" spans="1:4" ht="15.75" thickBot="1" x14ac:dyDescent="0.3">
      <c r="A7" s="25" t="s">
        <v>21</v>
      </c>
      <c r="B7" s="69" t="s">
        <v>75</v>
      </c>
      <c r="C7" s="70"/>
      <c r="D7" s="26" t="s">
        <v>76</v>
      </c>
    </row>
    <row r="8" spans="1:4" ht="30" customHeight="1" thickBot="1" x14ac:dyDescent="0.3">
      <c r="A8" s="28" t="s">
        <v>26</v>
      </c>
      <c r="B8" s="71" t="s">
        <v>27</v>
      </c>
      <c r="C8" s="72"/>
      <c r="D8" s="27">
        <v>25000</v>
      </c>
    </row>
    <row r="9" spans="1:4" ht="30" customHeight="1" thickBot="1" x14ac:dyDescent="0.3">
      <c r="A9" s="58" t="s">
        <v>28</v>
      </c>
      <c r="B9" s="74" t="s">
        <v>10</v>
      </c>
      <c r="C9" s="75"/>
      <c r="D9" s="62">
        <v>7550</v>
      </c>
    </row>
    <row r="10" spans="1:4" ht="30" customHeight="1" thickBot="1" x14ac:dyDescent="0.3">
      <c r="A10" s="73"/>
      <c r="B10" s="10" t="s">
        <v>14</v>
      </c>
      <c r="C10" s="10" t="s">
        <v>29</v>
      </c>
      <c r="D10" s="76"/>
    </row>
    <row r="11" spans="1:4" ht="30" customHeight="1" thickBot="1" x14ac:dyDescent="0.3">
      <c r="A11" s="73"/>
      <c r="B11" s="11" t="s">
        <v>11</v>
      </c>
      <c r="C11" s="11" t="s">
        <v>30</v>
      </c>
      <c r="D11" s="76"/>
    </row>
    <row r="12" spans="1:4" ht="30" customHeight="1" thickBot="1" x14ac:dyDescent="0.3">
      <c r="A12" s="73"/>
      <c r="B12" s="11" t="s">
        <v>12</v>
      </c>
      <c r="C12" s="11" t="s">
        <v>31</v>
      </c>
      <c r="D12" s="76"/>
    </row>
    <row r="13" spans="1:4" ht="30" customHeight="1" thickBot="1" x14ac:dyDescent="0.3">
      <c r="A13" s="59"/>
      <c r="B13" s="12" t="s">
        <v>13</v>
      </c>
      <c r="C13" s="12" t="s">
        <v>32</v>
      </c>
      <c r="D13" s="63"/>
    </row>
    <row r="14" spans="1:4" ht="30" customHeight="1" x14ac:dyDescent="0.25">
      <c r="A14" s="58" t="s">
        <v>33</v>
      </c>
      <c r="B14" s="60" t="s">
        <v>8</v>
      </c>
      <c r="C14" s="61"/>
      <c r="D14" s="62">
        <v>7543.49</v>
      </c>
    </row>
    <row r="15" spans="1:4" ht="30" customHeight="1" x14ac:dyDescent="0.25">
      <c r="A15" s="73"/>
      <c r="B15" s="77" t="s">
        <v>17</v>
      </c>
      <c r="C15" s="78"/>
      <c r="D15" s="76"/>
    </row>
    <row r="16" spans="1:4" ht="30" customHeight="1" thickBot="1" x14ac:dyDescent="0.3">
      <c r="A16" s="59"/>
      <c r="B16" s="79" t="s">
        <v>105</v>
      </c>
      <c r="C16" s="80"/>
      <c r="D16" s="63"/>
    </row>
    <row r="17" spans="1:4" ht="40.15" customHeight="1" x14ac:dyDescent="0.25">
      <c r="A17" s="58" t="s">
        <v>34</v>
      </c>
      <c r="B17" s="60" t="s">
        <v>4</v>
      </c>
      <c r="C17" s="61"/>
      <c r="D17" s="62">
        <v>2112.5</v>
      </c>
    </row>
    <row r="18" spans="1:4" ht="40.15" customHeight="1" thickBot="1" x14ac:dyDescent="0.3">
      <c r="A18" s="59"/>
      <c r="B18" s="64" t="s">
        <v>35</v>
      </c>
      <c r="C18" s="65"/>
      <c r="D18" s="63"/>
    </row>
    <row r="19" spans="1:4" ht="30" customHeight="1" x14ac:dyDescent="0.25">
      <c r="A19" s="58" t="s">
        <v>36</v>
      </c>
      <c r="B19" s="60" t="s">
        <v>0</v>
      </c>
      <c r="C19" s="61"/>
      <c r="D19" s="62">
        <v>18333.330000000002</v>
      </c>
    </row>
    <row r="20" spans="1:4" ht="69.599999999999994" customHeight="1" thickBot="1" x14ac:dyDescent="0.3">
      <c r="A20" s="59"/>
      <c r="B20" s="79" t="s">
        <v>90</v>
      </c>
      <c r="C20" s="80"/>
      <c r="D20" s="63"/>
    </row>
    <row r="21" spans="1:4" s="39" customFormat="1" ht="40.15" customHeight="1" x14ac:dyDescent="0.25">
      <c r="A21" s="81" t="s">
        <v>37</v>
      </c>
      <c r="B21" s="83" t="s">
        <v>38</v>
      </c>
      <c r="C21" s="84"/>
      <c r="D21" s="85">
        <v>3975</v>
      </c>
    </row>
    <row r="22" spans="1:4" s="39" customFormat="1" ht="45.6" customHeight="1" thickBot="1" x14ac:dyDescent="0.3">
      <c r="A22" s="82"/>
      <c r="B22" s="87" t="s">
        <v>39</v>
      </c>
      <c r="C22" s="88"/>
      <c r="D22" s="86"/>
    </row>
    <row r="23" spans="1:4" ht="30" customHeight="1" x14ac:dyDescent="0.25">
      <c r="A23" s="58" t="s">
        <v>40</v>
      </c>
      <c r="B23" s="60" t="s">
        <v>41</v>
      </c>
      <c r="C23" s="61"/>
      <c r="D23" s="62">
        <v>900</v>
      </c>
    </row>
    <row r="24" spans="1:4" ht="30" customHeight="1" thickBot="1" x14ac:dyDescent="0.3">
      <c r="A24" s="59"/>
      <c r="B24" s="79" t="s">
        <v>42</v>
      </c>
      <c r="C24" s="80"/>
      <c r="D24" s="63"/>
    </row>
    <row r="25" spans="1:4" ht="31.15" customHeight="1" thickBot="1" x14ac:dyDescent="0.3">
      <c r="A25" s="28" t="s">
        <v>43</v>
      </c>
      <c r="B25" s="71" t="s">
        <v>88</v>
      </c>
      <c r="C25" s="72"/>
      <c r="D25" s="27">
        <v>10000</v>
      </c>
    </row>
    <row r="26" spans="1:4" ht="66" customHeight="1" thickBot="1" x14ac:dyDescent="0.3">
      <c r="A26" s="28" t="s">
        <v>44</v>
      </c>
      <c r="B26" s="71" t="s">
        <v>45</v>
      </c>
      <c r="C26" s="72"/>
      <c r="D26" s="27">
        <v>18000</v>
      </c>
    </row>
    <row r="27" spans="1:4" ht="30" customHeight="1" x14ac:dyDescent="0.25">
      <c r="A27" s="58" t="s">
        <v>46</v>
      </c>
      <c r="B27" s="60" t="s">
        <v>2</v>
      </c>
      <c r="C27" s="61"/>
      <c r="D27" s="62">
        <v>3993.3333333333335</v>
      </c>
    </row>
    <row r="28" spans="1:4" ht="30" customHeight="1" x14ac:dyDescent="0.25">
      <c r="A28" s="73"/>
      <c r="B28" s="89" t="s">
        <v>47</v>
      </c>
      <c r="C28" s="90"/>
      <c r="D28" s="76"/>
    </row>
    <row r="29" spans="1:4" ht="30" customHeight="1" x14ac:dyDescent="0.25">
      <c r="A29" s="73"/>
      <c r="B29" s="89" t="s">
        <v>48</v>
      </c>
      <c r="C29" s="90"/>
      <c r="D29" s="76"/>
    </row>
    <row r="30" spans="1:4" ht="30" customHeight="1" thickBot="1" x14ac:dyDescent="0.3">
      <c r="A30" s="59"/>
      <c r="B30" s="64" t="s">
        <v>49</v>
      </c>
      <c r="C30" s="65"/>
      <c r="D30" s="63"/>
    </row>
    <row r="31" spans="1:4" ht="29.45" customHeight="1" thickBot="1" x14ac:dyDescent="0.3">
      <c r="A31" s="28" t="s">
        <v>50</v>
      </c>
      <c r="B31" s="71" t="s">
        <v>51</v>
      </c>
      <c r="C31" s="72"/>
      <c r="D31" s="27">
        <v>200</v>
      </c>
    </row>
    <row r="32" spans="1:4" ht="29.45" customHeight="1" thickBot="1" x14ac:dyDescent="0.3">
      <c r="A32" s="28" t="s">
        <v>52</v>
      </c>
      <c r="B32" s="71" t="s">
        <v>19</v>
      </c>
      <c r="C32" s="72"/>
      <c r="D32" s="27">
        <v>58.33</v>
      </c>
    </row>
    <row r="33" spans="1:4" ht="30" customHeight="1" x14ac:dyDescent="0.25">
      <c r="A33" s="58" t="s">
        <v>53</v>
      </c>
      <c r="B33" s="91" t="s">
        <v>54</v>
      </c>
      <c r="C33" s="92"/>
      <c r="D33" s="62">
        <v>16458.330000000002</v>
      </c>
    </row>
    <row r="34" spans="1:4" ht="42.6" customHeight="1" x14ac:dyDescent="0.25">
      <c r="A34" s="73"/>
      <c r="B34" s="56" t="s">
        <v>55</v>
      </c>
      <c r="C34" s="57"/>
      <c r="D34" s="76"/>
    </row>
    <row r="35" spans="1:4" ht="57" customHeight="1" x14ac:dyDescent="0.25">
      <c r="A35" s="73"/>
      <c r="B35" s="89" t="s">
        <v>56</v>
      </c>
      <c r="C35" s="90"/>
      <c r="D35" s="76"/>
    </row>
    <row r="36" spans="1:4" ht="89.45" customHeight="1" x14ac:dyDescent="0.25">
      <c r="A36" s="73"/>
      <c r="B36" s="89" t="s">
        <v>57</v>
      </c>
      <c r="C36" s="90"/>
      <c r="D36" s="76"/>
    </row>
    <row r="37" spans="1:4" ht="89.45" customHeight="1" x14ac:dyDescent="0.25">
      <c r="A37" s="73"/>
      <c r="B37" s="56" t="s">
        <v>93</v>
      </c>
      <c r="C37" s="57"/>
      <c r="D37" s="76"/>
    </row>
    <row r="38" spans="1:4" ht="34.9" customHeight="1" x14ac:dyDescent="0.25">
      <c r="A38" s="73"/>
      <c r="B38" s="89" t="s">
        <v>94</v>
      </c>
      <c r="C38" s="90"/>
      <c r="D38" s="76"/>
    </row>
    <row r="39" spans="1:4" ht="30" customHeight="1" thickBot="1" x14ac:dyDescent="0.3">
      <c r="A39" s="59"/>
      <c r="B39" s="64" t="s">
        <v>92</v>
      </c>
      <c r="C39" s="65"/>
      <c r="D39" s="63"/>
    </row>
    <row r="40" spans="1:4" ht="30" customHeight="1" x14ac:dyDescent="0.25">
      <c r="A40" s="58" t="s">
        <v>58</v>
      </c>
      <c r="B40" s="60" t="s">
        <v>59</v>
      </c>
      <c r="C40" s="61"/>
      <c r="D40" s="62">
        <v>4000</v>
      </c>
    </row>
    <row r="41" spans="1:4" ht="30" customHeight="1" x14ac:dyDescent="0.25">
      <c r="A41" s="73"/>
      <c r="B41" s="77" t="s">
        <v>60</v>
      </c>
      <c r="C41" s="78"/>
      <c r="D41" s="76"/>
    </row>
    <row r="42" spans="1:4" ht="30" customHeight="1" x14ac:dyDescent="0.25">
      <c r="A42" s="73"/>
      <c r="B42" s="89" t="s">
        <v>61</v>
      </c>
      <c r="C42" s="90"/>
      <c r="D42" s="76"/>
    </row>
    <row r="43" spans="1:4" ht="30" customHeight="1" x14ac:dyDescent="0.25">
      <c r="A43" s="73"/>
      <c r="B43" s="89" t="s">
        <v>62</v>
      </c>
      <c r="C43" s="90"/>
      <c r="D43" s="76"/>
    </row>
    <row r="44" spans="1:4" ht="30" customHeight="1" x14ac:dyDescent="0.25">
      <c r="A44" s="73"/>
      <c r="B44" s="89" t="s">
        <v>63</v>
      </c>
      <c r="C44" s="90"/>
      <c r="D44" s="76"/>
    </row>
    <row r="45" spans="1:4" ht="30" customHeight="1" x14ac:dyDescent="0.25">
      <c r="A45" s="73"/>
      <c r="B45" s="89" t="s">
        <v>64</v>
      </c>
      <c r="C45" s="90"/>
      <c r="D45" s="76"/>
    </row>
    <row r="46" spans="1:4" ht="30" customHeight="1" x14ac:dyDescent="0.25">
      <c r="A46" s="73"/>
      <c r="B46" s="89" t="s">
        <v>65</v>
      </c>
      <c r="C46" s="90"/>
      <c r="D46" s="76"/>
    </row>
    <row r="47" spans="1:4" ht="30" customHeight="1" x14ac:dyDescent="0.25">
      <c r="A47" s="73"/>
      <c r="B47" s="89" t="s">
        <v>66</v>
      </c>
      <c r="C47" s="90"/>
      <c r="D47" s="76"/>
    </row>
    <row r="48" spans="1:4" ht="30" customHeight="1" x14ac:dyDescent="0.25">
      <c r="A48" s="73"/>
      <c r="B48" s="89" t="s">
        <v>67</v>
      </c>
      <c r="C48" s="90"/>
      <c r="D48" s="76"/>
    </row>
    <row r="49" spans="1:4" ht="30" customHeight="1" thickBot="1" x14ac:dyDescent="0.3">
      <c r="A49" s="59"/>
      <c r="B49" s="64" t="s">
        <v>68</v>
      </c>
      <c r="C49" s="65"/>
      <c r="D49" s="63"/>
    </row>
    <row r="50" spans="1:4" ht="30" customHeight="1" thickBot="1" x14ac:dyDescent="0.3">
      <c r="A50" s="28" t="s">
        <v>69</v>
      </c>
      <c r="B50" s="71" t="s">
        <v>70</v>
      </c>
      <c r="C50" s="72"/>
      <c r="D50" s="27">
        <v>1000</v>
      </c>
    </row>
    <row r="51" spans="1:4" ht="30" customHeight="1" x14ac:dyDescent="0.25">
      <c r="A51" s="58" t="s">
        <v>85</v>
      </c>
      <c r="B51" s="60" t="s">
        <v>99</v>
      </c>
      <c r="C51" s="61"/>
      <c r="D51" s="62">
        <v>6093.76</v>
      </c>
    </row>
    <row r="52" spans="1:4" ht="30" customHeight="1" x14ac:dyDescent="0.25">
      <c r="A52" s="73"/>
      <c r="B52" s="89" t="s">
        <v>71</v>
      </c>
      <c r="C52" s="90"/>
      <c r="D52" s="76"/>
    </row>
    <row r="53" spans="1:4" ht="30" customHeight="1" thickBot="1" x14ac:dyDescent="0.3">
      <c r="A53" s="59"/>
      <c r="B53" s="64" t="s">
        <v>72</v>
      </c>
      <c r="C53" s="65"/>
      <c r="D53" s="63"/>
    </row>
    <row r="54" spans="1:4" ht="30" customHeight="1" x14ac:dyDescent="0.25">
      <c r="A54" s="95" t="s">
        <v>86</v>
      </c>
      <c r="B54" s="60" t="s">
        <v>100</v>
      </c>
      <c r="C54" s="61"/>
      <c r="D54" s="62">
        <v>8333.34</v>
      </c>
    </row>
    <row r="55" spans="1:4" ht="30" customHeight="1" thickBot="1" x14ac:dyDescent="0.3">
      <c r="A55" s="96"/>
      <c r="B55" s="64" t="s">
        <v>73</v>
      </c>
      <c r="C55" s="65"/>
      <c r="D55" s="76"/>
    </row>
    <row r="56" spans="1:4" ht="30" customHeight="1" thickBot="1" x14ac:dyDescent="0.3">
      <c r="A56" s="41" t="s">
        <v>87</v>
      </c>
      <c r="B56" s="71" t="s">
        <v>98</v>
      </c>
      <c r="C56" s="72"/>
      <c r="D56" s="40">
        <v>7133.58</v>
      </c>
    </row>
    <row r="57" spans="1:4" ht="15.75" thickBot="1" x14ac:dyDescent="0.3">
      <c r="A57" s="93" t="s">
        <v>74</v>
      </c>
      <c r="B57" s="94"/>
      <c r="C57" s="94"/>
      <c r="D57" s="29">
        <f>SUM(D8:D56)</f>
        <v>140684.99333333332</v>
      </c>
    </row>
  </sheetData>
  <mergeCells count="72">
    <mergeCell ref="D51:D53"/>
    <mergeCell ref="B54:C54"/>
    <mergeCell ref="B55:C55"/>
    <mergeCell ref="B56:C56"/>
    <mergeCell ref="A54:A55"/>
    <mergeCell ref="D54:D55"/>
    <mergeCell ref="B53:C53"/>
    <mergeCell ref="B50:C50"/>
    <mergeCell ref="B51:C51"/>
    <mergeCell ref="B52:C52"/>
    <mergeCell ref="A57:C57"/>
    <mergeCell ref="A51:A53"/>
    <mergeCell ref="A40:A49"/>
    <mergeCell ref="B40:C40"/>
    <mergeCell ref="D40:D49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1:C31"/>
    <mergeCell ref="B32:C32"/>
    <mergeCell ref="A33:A39"/>
    <mergeCell ref="B33:C33"/>
    <mergeCell ref="D33:D39"/>
    <mergeCell ref="B34:C34"/>
    <mergeCell ref="B35:C35"/>
    <mergeCell ref="B36:C36"/>
    <mergeCell ref="B38:C38"/>
    <mergeCell ref="B39:C39"/>
    <mergeCell ref="D23:D24"/>
    <mergeCell ref="B24:C24"/>
    <mergeCell ref="B25:C25"/>
    <mergeCell ref="A27:A30"/>
    <mergeCell ref="B27:C27"/>
    <mergeCell ref="D27:D30"/>
    <mergeCell ref="B28:C28"/>
    <mergeCell ref="B29:C29"/>
    <mergeCell ref="B30:C30"/>
    <mergeCell ref="D19:D20"/>
    <mergeCell ref="B20:C20"/>
    <mergeCell ref="A21:A22"/>
    <mergeCell ref="B21:C21"/>
    <mergeCell ref="D21:D22"/>
    <mergeCell ref="B22:C22"/>
    <mergeCell ref="B15:C15"/>
    <mergeCell ref="B16:C16"/>
    <mergeCell ref="B26:C26"/>
    <mergeCell ref="A19:A20"/>
    <mergeCell ref="B19:C19"/>
    <mergeCell ref="A23:A24"/>
    <mergeCell ref="B23:C23"/>
    <mergeCell ref="C1:D4"/>
    <mergeCell ref="A5:D5"/>
    <mergeCell ref="B37:C37"/>
    <mergeCell ref="A17:A18"/>
    <mergeCell ref="B17:C17"/>
    <mergeCell ref="D17:D18"/>
    <mergeCell ref="B18:C18"/>
    <mergeCell ref="A6:D6"/>
    <mergeCell ref="B7:C7"/>
    <mergeCell ref="B8:C8"/>
    <mergeCell ref="A9:A13"/>
    <mergeCell ref="B9:C9"/>
    <mergeCell ref="D9:D13"/>
    <mergeCell ref="A14:A16"/>
    <mergeCell ref="B14:C14"/>
    <mergeCell ref="D14:D16"/>
  </mergeCells>
  <pageMargins left="0.7" right="0.7" top="0.75" bottom="0.75" header="0.3" footer="0.3"/>
  <pageSetup paperSize="9" scale="63" fitToHeight="0" orientation="portrait" r:id="rId1"/>
  <rowBreaks count="1" manualBreakCount="1">
    <brk id="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8"/>
  <sheetViews>
    <sheetView zoomScaleNormal="100" workbookViewId="0">
      <selection activeCell="B17" sqref="B17"/>
    </sheetView>
  </sheetViews>
  <sheetFormatPr defaultRowHeight="15" x14ac:dyDescent="0.25"/>
  <cols>
    <col min="2" max="2" width="72.5703125" customWidth="1"/>
    <col min="3" max="3" width="21.5703125" customWidth="1"/>
    <col min="4" max="4" width="50.5703125" customWidth="1"/>
    <col min="6" max="6" width="33.42578125" customWidth="1"/>
  </cols>
  <sheetData>
    <row r="1" spans="1:6" ht="15" customHeight="1" x14ac:dyDescent="0.25">
      <c r="C1" s="50" t="s">
        <v>84</v>
      </c>
      <c r="D1" s="50"/>
    </row>
    <row r="2" spans="1:6" x14ac:dyDescent="0.25">
      <c r="C2" s="50"/>
      <c r="D2" s="50"/>
    </row>
    <row r="3" spans="1:6" x14ac:dyDescent="0.25">
      <c r="C3" s="50"/>
      <c r="D3" s="50"/>
    </row>
    <row r="4" spans="1:6" x14ac:dyDescent="0.25">
      <c r="C4" s="50"/>
      <c r="D4" s="50"/>
    </row>
    <row r="5" spans="1:6" ht="15.75" thickBot="1" x14ac:dyDescent="0.3">
      <c r="E5" s="30"/>
      <c r="F5" s="30"/>
    </row>
    <row r="6" spans="1:6" ht="50.25" customHeight="1" x14ac:dyDescent="0.25">
      <c r="A6" s="99" t="s">
        <v>103</v>
      </c>
      <c r="B6" s="100"/>
      <c r="C6" s="100"/>
      <c r="D6" s="101"/>
    </row>
    <row r="7" spans="1:6" ht="15.75" x14ac:dyDescent="0.25">
      <c r="A7" s="37" t="s">
        <v>21</v>
      </c>
      <c r="B7" s="37" t="s">
        <v>77</v>
      </c>
      <c r="C7" s="37" t="s">
        <v>79</v>
      </c>
      <c r="D7" s="37" t="s">
        <v>78</v>
      </c>
    </row>
    <row r="8" spans="1:6" ht="15.75" x14ac:dyDescent="0.25">
      <c r="A8" s="14">
        <v>1</v>
      </c>
      <c r="B8" s="35" t="s">
        <v>82</v>
      </c>
      <c r="C8" s="36">
        <v>1050</v>
      </c>
      <c r="D8" s="97" t="s">
        <v>101</v>
      </c>
    </row>
    <row r="9" spans="1:6" ht="31.9" customHeight="1" thickBot="1" x14ac:dyDescent="0.3">
      <c r="A9" s="1">
        <v>2</v>
      </c>
      <c r="B9" s="33" t="s">
        <v>22</v>
      </c>
      <c r="C9" s="34">
        <v>1050</v>
      </c>
      <c r="D9" s="98"/>
    </row>
    <row r="10" spans="1:6" ht="15.75" x14ac:dyDescent="0.25">
      <c r="A10" s="9"/>
      <c r="B10" s="32"/>
      <c r="C10" s="31"/>
      <c r="D10" s="9"/>
    </row>
    <row r="11" spans="1:6" ht="15.75" x14ac:dyDescent="0.25">
      <c r="A11" s="103" t="s">
        <v>83</v>
      </c>
      <c r="B11" s="104"/>
      <c r="C11" s="31"/>
      <c r="D11" s="9"/>
    </row>
    <row r="12" spans="1:6" ht="15.75" x14ac:dyDescent="0.25">
      <c r="A12" s="2"/>
      <c r="B12" s="2"/>
      <c r="C12" s="2"/>
      <c r="D12" s="2"/>
    </row>
    <row r="13" spans="1:6" ht="15.75" x14ac:dyDescent="0.25">
      <c r="A13" s="102" t="s">
        <v>80</v>
      </c>
      <c r="B13" s="102"/>
      <c r="C13" s="102"/>
      <c r="D13" s="102"/>
    </row>
    <row r="14" spans="1:6" ht="15.75" x14ac:dyDescent="0.25">
      <c r="A14" s="102" t="s">
        <v>81</v>
      </c>
      <c r="B14" s="102"/>
      <c r="C14" s="102"/>
      <c r="D14" s="102"/>
    </row>
    <row r="15" spans="1:6" ht="15.75" x14ac:dyDescent="0.25">
      <c r="A15" s="2"/>
      <c r="B15" s="2"/>
      <c r="C15" s="2"/>
      <c r="D15" s="2"/>
    </row>
    <row r="16" spans="1:6" ht="15.75" x14ac:dyDescent="0.25">
      <c r="A16" s="2"/>
      <c r="B16" s="2"/>
      <c r="C16" s="2"/>
      <c r="D16" s="2"/>
    </row>
    <row r="17" spans="1:4" ht="15.75" x14ac:dyDescent="0.25">
      <c r="A17" s="2"/>
      <c r="B17" s="2"/>
      <c r="C17" s="2"/>
      <c r="D17" s="2"/>
    </row>
    <row r="18" spans="1:4" ht="15.75" x14ac:dyDescent="0.25">
      <c r="A18" s="2"/>
      <c r="B18" s="2"/>
      <c r="C18" s="2"/>
      <c r="D18" s="2"/>
    </row>
  </sheetData>
  <mergeCells count="6">
    <mergeCell ref="C1:D4"/>
    <mergeCell ref="D8:D9"/>
    <mergeCell ref="A6:D6"/>
    <mergeCell ref="A13:D13"/>
    <mergeCell ref="A14:D14"/>
    <mergeCell ref="A11:B11"/>
  </mergeCells>
  <pageMargins left="0.7" right="0.7" top="0.75" bottom="0.75" header="0.3" footer="0.3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Смета 22-23 гг</vt:lpstr>
      <vt:lpstr>ФЭО 22-23 ггг</vt:lpstr>
      <vt:lpstr>Взносы и плата на 22-23 гг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2022-10-15T11:28:03Z</dcterms:modified>
</cp:coreProperties>
</file>